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1"/>
  </bookViews>
  <sheets>
    <sheet name="Kostnadsjämförelse" sheetId="1" r:id="rId1"/>
    <sheet name="Aktuella priser" sheetId="2" r:id="rId2"/>
    <sheet name="Data" sheetId="3" state="veryHidden" r:id="rId3"/>
    <sheet name="Layout_RGB" sheetId="4" state="veryHidden" r:id="rId4"/>
  </sheets>
  <definedNames>
    <definedName name="rngAPMCost">'Kostnadsjämförelse'!$C$20</definedName>
    <definedName name="rngCost20Day11">'Aktuella priser'!$D$25</definedName>
    <definedName name="rngCost20Day4">'Aktuella priser'!$D$23</definedName>
    <definedName name="rngCost20Day7">'Aktuella priser'!$D$24</definedName>
    <definedName name="rngCost40Day11">'Aktuella priser'!$E$25</definedName>
    <definedName name="rngCost40Day4">'Aktuella priser'!$E$23</definedName>
    <definedName name="rngCost40Day7">'Aktuella priser'!$E$24</definedName>
    <definedName name="rngCount20">'Kostnadsjämförelse'!$I$9</definedName>
    <definedName name="rngCount40">'Kostnadsjämförelse'!$I$12</definedName>
    <definedName name="rngDays">'Kostnadsjämförelse'!$C$9</definedName>
    <definedName name="rngDeclared">'Data'!$F$2</definedName>
    <definedName name="rngLiftIn20">'Aktuella priser'!$D$15</definedName>
    <definedName name="rngLiftIn40">'Aktuella priser'!$E$15</definedName>
    <definedName name="rngLiftOut20">'Aktuella priser'!$D$17</definedName>
    <definedName name="rngLiftOut40">'Aktuella priser'!$E$17</definedName>
    <definedName name="rngNoToll">#REF!</definedName>
    <definedName name="rngPull20">'Aktuella priser'!$D$14</definedName>
    <definedName name="rngPull40">'Aktuella priser'!$E$14</definedName>
    <definedName name="rngSST20Tariff">'Aktuella priser'!$D$16</definedName>
    <definedName name="rngSST40Tariff">'Aktuella priser'!$E$16</definedName>
    <definedName name="rngSSTCost">'Kostnadsjämförelse'!$H$20</definedName>
    <definedName name="rngSSTCostTotal20">'Aktuella priser'!$D$18</definedName>
    <definedName name="rngSSTCostTotal40">'Aktuella priser'!$E$18</definedName>
    <definedName name="rngToll">#REF!</definedName>
    <definedName name="rngToll20">'Aktuella priser'!$D$12</definedName>
    <definedName name="rngToll40">'Aktuella priser'!$E$12</definedName>
    <definedName name="rngTransit20">'Aktuella priser'!$D$11</definedName>
    <definedName name="rngTransit40">'Aktuella priser'!$E$11</definedName>
    <definedName name="rngWithdraw20">'Aktuella priser'!$D$13</definedName>
    <definedName name="rngWithdraw40">'Aktuella priser'!$E$13</definedName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'Data'!$J$22</definedName>
    <definedName name="solver_typ" localSheetId="2" hidden="1">1</definedName>
    <definedName name="solver_val" localSheetId="2" hidden="1">0</definedName>
    <definedName name="solver_ver" localSheetId="2" hidden="1">3</definedName>
    <definedName name="styleBckgr">'Layout_RGB'!$G$11</definedName>
    <definedName name="styleBtn">'Layout_RGB'!$G$14</definedName>
    <definedName name="styleDimmed">'Layout_RGB'!$G$13</definedName>
    <definedName name="styleHighLight">'Layout_RGB'!$G$12</definedName>
    <definedName name="tblCost">'Data'!$A$1</definedName>
    <definedName name="tblCostData">OFFSET(tblCost,0,1,COUNTA('Data'!$A:$A),2)</definedName>
    <definedName name="_xlnm.Print_Area" localSheetId="0">'Kostnadsjämförelse'!$B$1:$R$52</definedName>
  </definedNames>
  <calcPr fullCalcOnLoad="1"/>
</workbook>
</file>

<file path=xl/sharedStrings.xml><?xml version="1.0" encoding="utf-8"?>
<sst xmlns="http://schemas.openxmlformats.org/spreadsheetml/2006/main" count="68" uniqueCount="52">
  <si>
    <t>Property</t>
  </si>
  <si>
    <t>Value</t>
  </si>
  <si>
    <t>Font</t>
  </si>
  <si>
    <t>Arial</t>
  </si>
  <si>
    <t>Colors</t>
  </si>
  <si>
    <t>Name</t>
  </si>
  <si>
    <t>Description</t>
  </si>
  <si>
    <t>R</t>
  </si>
  <si>
    <t>G</t>
  </si>
  <si>
    <t>B</t>
  </si>
  <si>
    <t>Signalblue</t>
  </si>
  <si>
    <t>Signalgreen</t>
  </si>
  <si>
    <t>Gray</t>
  </si>
  <si>
    <t>Orange</t>
  </si>
  <si>
    <t>20'</t>
  </si>
  <si>
    <t>40'</t>
  </si>
  <si>
    <t>Transit</t>
  </si>
  <si>
    <t>Uttagsavg</t>
  </si>
  <si>
    <t>Dragning</t>
  </si>
  <si>
    <t>Lyft in</t>
  </si>
  <si>
    <t>Hamnen</t>
  </si>
  <si>
    <t>Dag 4-5-6</t>
  </si>
  <si>
    <t>Dag 7-8-9-10</t>
  </si>
  <si>
    <t>Dag 10 -&gt;</t>
  </si>
  <si>
    <t>APM</t>
  </si>
  <si>
    <t>SST</t>
  </si>
  <si>
    <t>Day</t>
  </si>
  <si>
    <t>x</t>
  </si>
  <si>
    <t>Lyft ut</t>
  </si>
  <si>
    <t xml:space="preserve">Lagring per dag </t>
  </si>
  <si>
    <t>Tullager</t>
  </si>
  <si>
    <t>Förtullat</t>
  </si>
  <si>
    <t>Förtullat:</t>
  </si>
  <si>
    <t>Kostnad Skaraslättens terminal</t>
  </si>
  <si>
    <t>Kostnad Hamnen</t>
  </si>
  <si>
    <t>Skaraslätten</t>
  </si>
  <si>
    <t>Kostnadsjämförelse</t>
  </si>
  <si>
    <t>Antal</t>
  </si>
  <si>
    <t xml:space="preserve"> </t>
  </si>
  <si>
    <t>Oförtullat</t>
  </si>
  <si>
    <t>Total 0-6:</t>
  </si>
  <si>
    <t>Total 7-10:</t>
  </si>
  <si>
    <t>Total 0-11:</t>
  </si>
  <si>
    <t>Post</t>
  </si>
  <si>
    <t>Priser Skaraslättens terminal</t>
  </si>
  <si>
    <t>Priser Göteborgs Hamn</t>
  </si>
  <si>
    <t>Aktuella prislistor</t>
  </si>
  <si>
    <t>Priserna uppdaterades:</t>
  </si>
  <si>
    <t>Lagring</t>
  </si>
  <si>
    <t xml:space="preserve">Total dag 1: </t>
  </si>
  <si>
    <t>Mellanskillnad</t>
  </si>
  <si>
    <t/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</si>
</sst>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[$€-2]\ #,##0.00_);[Red]\([$€-2]\ #,##0.00\)"/>
    <numFmt numFmtId="169" formatCode="_-* #,##0.000\ &quot;kr&quot;_-;\-* #,##0.000\ &quot;kr&quot;_-;_-* &quot;-&quot;??\ &quot;kr&quot;_-;_-@_-"/>
    <numFmt numFmtId="170" formatCode="_-* #,##0.0\ &quot;kr&quot;_-;\-* #,##0.0\ &quot;kr&quot;_-;_-* &quot;-&quot;??\ &quot;kr&quot;_-;_-@_-"/>
    <numFmt numFmtId="171" formatCode="_-* #,##0\ &quot;kr&quot;_-;\-* #,##0\ &quot;kr&quot;_-;_-* &quot;-&quot;??\ &quot;kr&quot;_-;_-@_-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8"/>
      <color indexed="48"/>
      <name val="Arial"/>
      <family val="2"/>
    </font>
    <font>
      <sz val="10"/>
      <color indexed="48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22"/>
      <color indexed="9"/>
      <name val="Arial"/>
      <family val="2"/>
    </font>
    <font>
      <sz val="18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8"/>
      <color indexed="55"/>
      <name val="Arial"/>
      <family val="2"/>
    </font>
    <font>
      <sz val="16"/>
      <color indexed="9"/>
      <name val="Arial"/>
      <family val="2"/>
    </font>
    <font>
      <sz val="9.5"/>
      <color indexed="8"/>
      <name val="Arial"/>
      <family val="0"/>
    </font>
    <font>
      <sz val="11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48"/>
      <name val="Arial"/>
      <family val="0"/>
    </font>
    <font>
      <b/>
      <sz val="16"/>
      <color indexed="4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1" fillId="35" borderId="0" xfId="0" applyFont="1" applyFill="1" applyAlignment="1">
      <alignment vertical="center"/>
    </xf>
    <xf numFmtId="0" fontId="9" fillId="35" borderId="0" xfId="0" applyFont="1" applyFill="1" applyAlignment="1">
      <alignment horizontal="left" vertical="center"/>
    </xf>
    <xf numFmtId="0" fontId="9" fillId="35" borderId="0" xfId="0" applyFont="1" applyFill="1" applyAlignment="1">
      <alignment vertical="center"/>
    </xf>
    <xf numFmtId="0" fontId="12" fillId="35" borderId="0" xfId="0" applyFont="1" applyFill="1" applyAlignment="1">
      <alignment horizontal="right"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35" borderId="0" xfId="0" applyFont="1" applyFill="1" applyAlignment="1">
      <alignment vertical="center"/>
    </xf>
    <xf numFmtId="0" fontId="1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0" fillId="36" borderId="0" xfId="0" applyFill="1" applyAlignment="1">
      <alignment/>
    </xf>
    <xf numFmtId="0" fontId="0" fillId="0" borderId="0" xfId="0" applyAlignment="1" quotePrefix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9" fillId="37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37" borderId="15" xfId="0" applyFont="1" applyFill="1" applyBorder="1" applyAlignment="1">
      <alignment/>
    </xf>
    <xf numFmtId="171" fontId="0" fillId="37" borderId="15" xfId="60" applyNumberFormat="1" applyFont="1" applyFill="1" applyBorder="1" applyAlignment="1" applyProtection="1">
      <alignment/>
      <protection/>
    </xf>
    <xf numFmtId="0" fontId="0" fillId="37" borderId="15" xfId="0" applyFont="1" applyFill="1" applyBorder="1" applyAlignment="1">
      <alignment horizontal="center"/>
    </xf>
    <xf numFmtId="171" fontId="0" fillId="37" borderId="15" xfId="60" applyNumberFormat="1" applyFont="1" applyFill="1" applyBorder="1" applyAlignment="1">
      <alignment/>
    </xf>
    <xf numFmtId="0" fontId="14" fillId="37" borderId="15" xfId="0" applyFont="1" applyFill="1" applyBorder="1" applyAlignment="1">
      <alignment horizontal="right"/>
    </xf>
    <xf numFmtId="171" fontId="14" fillId="37" borderId="15" xfId="60" applyNumberFormat="1" applyFont="1" applyFill="1" applyBorder="1" applyAlignment="1">
      <alignment/>
    </xf>
    <xf numFmtId="0" fontId="15" fillId="37" borderId="15" xfId="0" applyFont="1" applyFill="1" applyBorder="1" applyAlignment="1">
      <alignment horizontal="right"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/>
    </xf>
    <xf numFmtId="0" fontId="9" fillId="37" borderId="13" xfId="0" applyFont="1" applyFill="1" applyBorder="1" applyAlignment="1">
      <alignment/>
    </xf>
    <xf numFmtId="0" fontId="9" fillId="37" borderId="10" xfId="0" applyFont="1" applyFill="1" applyBorder="1" applyAlignment="1">
      <alignment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0" fontId="10" fillId="35" borderId="0" xfId="0" applyFont="1" applyFill="1" applyBorder="1" applyAlignment="1">
      <alignment horizontal="right"/>
    </xf>
    <xf numFmtId="14" fontId="10" fillId="35" borderId="0" xfId="0" applyNumberFormat="1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14" fillId="37" borderId="17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17" fillId="35" borderId="19" xfId="0" applyFont="1" applyFill="1" applyBorder="1" applyAlignment="1">
      <alignment vertical="center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12" fillId="35" borderId="0" xfId="0" applyFont="1" applyFill="1" applyBorder="1" applyAlignment="1">
      <alignment horizontal="right"/>
    </xf>
    <xf numFmtId="0" fontId="0" fillId="35" borderId="26" xfId="0" applyFill="1" applyBorder="1" applyAlignment="1">
      <alignment/>
    </xf>
    <xf numFmtId="0" fontId="9" fillId="35" borderId="0" xfId="0" applyFont="1" applyFill="1" applyBorder="1" applyAlignment="1">
      <alignment horizontal="right"/>
    </xf>
    <xf numFmtId="14" fontId="9" fillId="35" borderId="0" xfId="0" applyNumberFormat="1" applyFont="1" applyFill="1" applyBorder="1" applyAlignment="1">
      <alignment horizontal="right"/>
    </xf>
    <xf numFmtId="0" fontId="0" fillId="35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25" xfId="0" applyFill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37" borderId="0" xfId="0" applyFont="1" applyFill="1" applyAlignment="1" applyProtection="1">
      <alignment horizontal="center" vertical="center"/>
      <protection locked="0"/>
    </xf>
    <xf numFmtId="3" fontId="1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0">
    <dxf>
      <font>
        <color theme="0"/>
      </font>
      <fill>
        <patternFill>
          <bgColor rgb="FF38B21B"/>
        </patternFill>
      </fill>
      <border>
        <left style="thin">
          <color rgb="FF38B21B"/>
        </left>
        <right style="thin">
          <color rgb="FF38B21B"/>
        </right>
        <top style="thin">
          <color rgb="FF38B21B"/>
        </top>
        <bottom style="thin">
          <color rgb="FF38B21B"/>
        </bottom>
      </border>
    </dxf>
    <dxf>
      <font>
        <color theme="0"/>
      </font>
      <fill>
        <patternFill>
          <bgColor theme="5" tint="0.3999499976634979"/>
        </patternFill>
      </fill>
      <border>
        <left style="thin">
          <color theme="5" tint="0.3999499976634979"/>
        </left>
        <right style="thin">
          <color theme="5" tint="0.3999499976634979"/>
        </right>
        <top style="thin">
          <color theme="5" tint="0.3999499976634979"/>
        </top>
        <bottom style="thin">
          <color theme="5" tint="0.3999499976634979"/>
        </bottom>
      </border>
    </dxf>
    <dxf>
      <font>
        <color indexed="55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color indexed="50"/>
      </font>
      <border>
        <left style="thin">
          <color indexed="50"/>
        </left>
        <right style="thin">
          <color indexed="50"/>
        </right>
        <top style="thin">
          <color indexed="50"/>
        </top>
        <bottom style="thin">
          <color indexed="50"/>
        </bottom>
      </border>
    </dxf>
    <dxf>
      <font>
        <color indexed="9"/>
      </font>
      <fill>
        <patternFill>
          <bgColor indexed="48"/>
        </patternFill>
      </fill>
      <border>
        <left style="thin">
          <color indexed="48"/>
        </left>
        <right style="thin">
          <color indexed="48"/>
        </right>
        <top style="thin">
          <color indexed="48"/>
        </top>
        <bottom style="thin">
          <color indexed="48"/>
        </bottom>
      </border>
    </dxf>
    <dxf>
      <font>
        <color indexed="9"/>
      </font>
      <fill>
        <patternFill>
          <bgColor indexed="50"/>
        </patternFill>
      </fill>
      <border>
        <left style="thin">
          <color indexed="50"/>
        </left>
        <right style="thin">
          <color indexed="50"/>
        </right>
        <top style="thin">
          <color indexed="50"/>
        </top>
        <bottom style="thin">
          <color indexed="50"/>
        </bottom>
      </border>
    </dxf>
    <dxf>
      <font>
        <color rgb="FFFFFFFF"/>
      </font>
      <fill>
        <patternFill>
          <bgColor rgb="FF38B21B"/>
        </patternFill>
      </fill>
      <border>
        <left style="thin">
          <color rgb="FF38B21B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FFFFFF"/>
      </font>
      <fill>
        <patternFill>
          <bgColor rgb="FF2257D5"/>
        </patternFill>
      </fill>
      <border>
        <left style="thin">
          <color rgb="FF2257D5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38B21B"/>
      </font>
      <border>
        <left style="thin">
          <color rgb="FF38B21B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A4A4A4"/>
      </font>
      <border>
        <left style="thin">
          <color rgb="FFA4A4A4"/>
        </left>
        <right style="thin">
          <color rgb="FF00FFFF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257D5"/>
      <rgbColor rgb="0033CCCC"/>
      <rgbColor rgb="0038B21B"/>
      <rgbColor rgb="00FFCC00"/>
      <rgbColor rgb="00FF9900"/>
      <rgbColor rgb="00FF6600"/>
      <rgbColor rgb="00666699"/>
      <rgbColor rgb="00A4A4A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"/>
          <c:w val="0.971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SST</c:v>
                </c:pt>
              </c:strCache>
            </c:strRef>
          </c:tx>
          <c:spPr>
            <a:ln w="25400">
              <a:solidFill>
                <a:srgbClr val="2257D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2257D5"/>
              </a:solidFill>
              <a:ln>
                <a:solidFill>
                  <a:srgbClr val="2257D5"/>
                </a:solidFill>
              </a:ln>
            </c:spPr>
          </c:marker>
          <c:val>
            <c:numRef>
              <c:f>Data!$B$2:$B$31</c:f>
              <c:numCache>
                <c:ptCount val="30"/>
                <c:pt idx="0">
                  <c:v>1940</c:v>
                </c:pt>
                <c:pt idx="1">
                  <c:v>1990</c:v>
                </c:pt>
                <c:pt idx="2">
                  <c:v>2040</c:v>
                </c:pt>
                <c:pt idx="3">
                  <c:v>2090</c:v>
                </c:pt>
                <c:pt idx="4">
                  <c:v>2140</c:v>
                </c:pt>
                <c:pt idx="5">
                  <c:v>2190</c:v>
                </c:pt>
                <c:pt idx="6">
                  <c:v>2240</c:v>
                </c:pt>
                <c:pt idx="7">
                  <c:v>2290</c:v>
                </c:pt>
                <c:pt idx="8">
                  <c:v>2340</c:v>
                </c:pt>
                <c:pt idx="9">
                  <c:v>2390</c:v>
                </c:pt>
                <c:pt idx="10">
                  <c:v>2440</c:v>
                </c:pt>
                <c:pt idx="11">
                  <c:v>2490</c:v>
                </c:pt>
                <c:pt idx="12">
                  <c:v>2540</c:v>
                </c:pt>
                <c:pt idx="13">
                  <c:v>2590</c:v>
                </c:pt>
                <c:pt idx="14">
                  <c:v>2640</c:v>
                </c:pt>
                <c:pt idx="15">
                  <c:v>2690</c:v>
                </c:pt>
                <c:pt idx="16">
                  <c:v>2740</c:v>
                </c:pt>
                <c:pt idx="17">
                  <c:v>2790</c:v>
                </c:pt>
                <c:pt idx="18">
                  <c:v>2840</c:v>
                </c:pt>
                <c:pt idx="19">
                  <c:v>2890</c:v>
                </c:pt>
                <c:pt idx="20">
                  <c:v>2940</c:v>
                </c:pt>
                <c:pt idx="21">
                  <c:v>2990</c:v>
                </c:pt>
                <c:pt idx="22">
                  <c:v>3040</c:v>
                </c:pt>
                <c:pt idx="23">
                  <c:v>3090</c:v>
                </c:pt>
                <c:pt idx="24">
                  <c:v>3140</c:v>
                </c:pt>
                <c:pt idx="25">
                  <c:v>3190</c:v>
                </c:pt>
                <c:pt idx="26">
                  <c:v>3240</c:v>
                </c:pt>
                <c:pt idx="27">
                  <c:v>3290</c:v>
                </c:pt>
                <c:pt idx="28">
                  <c:v>3340</c:v>
                </c:pt>
                <c:pt idx="29">
                  <c:v>3390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APM</c:v>
                </c:pt>
              </c:strCache>
            </c:strRef>
          </c:tx>
          <c:spPr>
            <a:ln w="25400">
              <a:solidFill>
                <a:srgbClr val="A4A4A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A4A4A4"/>
              </a:solidFill>
              <a:ln>
                <a:solidFill>
                  <a:srgbClr val="A4A4A4"/>
                </a:solidFill>
              </a:ln>
            </c:spPr>
          </c:marker>
          <c:val>
            <c:numRef>
              <c:f>Data!$C$2:$C$31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198</c:v>
                </c:pt>
                <c:pt idx="4">
                  <c:v>396</c:v>
                </c:pt>
                <c:pt idx="5">
                  <c:v>594</c:v>
                </c:pt>
                <c:pt idx="6">
                  <c:v>1110</c:v>
                </c:pt>
                <c:pt idx="7">
                  <c:v>1626</c:v>
                </c:pt>
                <c:pt idx="8">
                  <c:v>2142</c:v>
                </c:pt>
                <c:pt idx="9">
                  <c:v>2658</c:v>
                </c:pt>
                <c:pt idx="10">
                  <c:v>3478</c:v>
                </c:pt>
                <c:pt idx="11">
                  <c:v>4298</c:v>
                </c:pt>
                <c:pt idx="12">
                  <c:v>5118</c:v>
                </c:pt>
                <c:pt idx="13">
                  <c:v>5938</c:v>
                </c:pt>
                <c:pt idx="14">
                  <c:v>6758</c:v>
                </c:pt>
                <c:pt idx="15">
                  <c:v>7578</c:v>
                </c:pt>
                <c:pt idx="16">
                  <c:v>8398</c:v>
                </c:pt>
                <c:pt idx="17">
                  <c:v>9218</c:v>
                </c:pt>
                <c:pt idx="18">
                  <c:v>10038</c:v>
                </c:pt>
                <c:pt idx="19">
                  <c:v>10858</c:v>
                </c:pt>
                <c:pt idx="20">
                  <c:v>11678</c:v>
                </c:pt>
                <c:pt idx="21">
                  <c:v>12498</c:v>
                </c:pt>
                <c:pt idx="22">
                  <c:v>13318</c:v>
                </c:pt>
                <c:pt idx="23">
                  <c:v>14138</c:v>
                </c:pt>
                <c:pt idx="24">
                  <c:v>14958</c:v>
                </c:pt>
                <c:pt idx="25">
                  <c:v>15778</c:v>
                </c:pt>
                <c:pt idx="26">
                  <c:v>16598</c:v>
                </c:pt>
                <c:pt idx="27">
                  <c:v>17418</c:v>
                </c:pt>
                <c:pt idx="28">
                  <c:v>18238</c:v>
                </c:pt>
                <c:pt idx="29">
                  <c:v>19058</c:v>
                </c:pt>
              </c:numCache>
            </c:numRef>
          </c:val>
          <c:smooth val="0"/>
        </c:ser>
        <c:marker val="1"/>
        <c:axId val="27095848"/>
        <c:axId val="42536041"/>
      </c:lineChart>
      <c:catAx>
        <c:axId val="27095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A4A4A4"/>
                </a:solidFill>
                <a:latin typeface="Arial"/>
                <a:ea typeface="Arial"/>
                <a:cs typeface="Arial"/>
              </a:defRPr>
            </a:pPr>
          </a:p>
        </c:txPr>
        <c:crossAx val="42536041"/>
        <c:crosses val="autoZero"/>
        <c:auto val="1"/>
        <c:lblOffset val="100"/>
        <c:tickLblSkip val="1"/>
        <c:noMultiLvlLbl val="0"/>
      </c:catAx>
      <c:valAx>
        <c:axId val="4253604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A4A4A4"/>
                </a:solidFill>
                <a:latin typeface="Arial"/>
                <a:ea typeface="Arial"/>
                <a:cs typeface="Arial"/>
              </a:defRPr>
            </a:pPr>
          </a:p>
        </c:txPr>
        <c:crossAx val="27095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114300</xdr:rowOff>
    </xdr:from>
    <xdr:to>
      <xdr:col>3</xdr:col>
      <xdr:colOff>152400</xdr:colOff>
      <xdr:row>4</xdr:row>
      <xdr:rowOff>9525</xdr:rowOff>
    </xdr:to>
    <xdr:sp>
      <xdr:nvSpPr>
        <xdr:cNvPr id="1" name="Text Box 43"/>
        <xdr:cNvSpPr txBox="1">
          <a:spLocks noChangeArrowheads="1"/>
        </xdr:cNvSpPr>
      </xdr:nvSpPr>
      <xdr:spPr>
        <a:xfrm>
          <a:off x="257175" y="714375"/>
          <a:ext cx="819150" cy="266700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Dagar</a:t>
          </a:r>
        </a:p>
      </xdr:txBody>
    </xdr:sp>
    <xdr:clientData/>
  </xdr:twoCellAnchor>
  <xdr:twoCellAnchor>
    <xdr:from>
      <xdr:col>7</xdr:col>
      <xdr:colOff>295275</xdr:colOff>
      <xdr:row>2</xdr:row>
      <xdr:rowOff>114300</xdr:rowOff>
    </xdr:from>
    <xdr:to>
      <xdr:col>9</xdr:col>
      <xdr:colOff>219075</xdr:colOff>
      <xdr:row>4</xdr:row>
      <xdr:rowOff>9525</xdr:rowOff>
    </xdr:to>
    <xdr:sp>
      <xdr:nvSpPr>
        <xdr:cNvPr id="2" name="Text Box 44"/>
        <xdr:cNvSpPr txBox="1">
          <a:spLocks noChangeArrowheads="1"/>
        </xdr:cNvSpPr>
      </xdr:nvSpPr>
      <xdr:spPr>
        <a:xfrm>
          <a:off x="2495550" y="714375"/>
          <a:ext cx="819150" cy="266700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Container</a:t>
          </a:r>
        </a:p>
      </xdr:txBody>
    </xdr:sp>
    <xdr:clientData/>
  </xdr:twoCellAnchor>
  <xdr:twoCellAnchor>
    <xdr:from>
      <xdr:col>14</xdr:col>
      <xdr:colOff>276225</xdr:colOff>
      <xdr:row>2</xdr:row>
      <xdr:rowOff>114300</xdr:rowOff>
    </xdr:from>
    <xdr:to>
      <xdr:col>16</xdr:col>
      <xdr:colOff>247650</xdr:colOff>
      <xdr:row>4</xdr:row>
      <xdr:rowOff>9525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962525" y="714375"/>
          <a:ext cx="819150" cy="266700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Status</a:t>
          </a:r>
        </a:p>
      </xdr:txBody>
    </xdr:sp>
    <xdr:clientData/>
  </xdr:twoCellAnchor>
  <xdr:twoCellAnchor editAs="oneCell">
    <xdr:from>
      <xdr:col>9</xdr:col>
      <xdr:colOff>228600</xdr:colOff>
      <xdr:row>36</xdr:row>
      <xdr:rowOff>152400</xdr:rowOff>
    </xdr:from>
    <xdr:to>
      <xdr:col>17</xdr:col>
      <xdr:colOff>0</xdr:colOff>
      <xdr:row>40</xdr:row>
      <xdr:rowOff>9525</xdr:rowOff>
    </xdr:to>
    <xdr:pic>
      <xdr:nvPicPr>
        <xdr:cNvPr id="4" name="Picture 37" descr="sst-logo-small300x61_gray_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5895975"/>
          <a:ext cx="2781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28575</xdr:colOff>
      <xdr:row>19</xdr:row>
      <xdr:rowOff>142875</xdr:rowOff>
    </xdr:from>
    <xdr:to>
      <xdr:col>14</xdr:col>
      <xdr:colOff>247650</xdr:colOff>
      <xdr:row>20</xdr:row>
      <xdr:rowOff>123825</xdr:rowOff>
    </xdr:to>
    <xdr:grpSp>
      <xdr:nvGrpSpPr>
        <xdr:cNvPr id="5" name="Group 11"/>
        <xdr:cNvGrpSpPr>
          <a:grpSpLocks/>
        </xdr:cNvGrpSpPr>
      </xdr:nvGrpSpPr>
      <xdr:grpSpPr>
        <a:xfrm>
          <a:off x="4314825" y="3114675"/>
          <a:ext cx="619125" cy="152400"/>
          <a:chOff x="494" y="298"/>
          <a:chExt cx="65" cy="16"/>
        </a:xfrm>
        <a:solidFill>
          <a:srgbClr val="FFFFFF"/>
        </a:solidFill>
      </xdr:grpSpPr>
      <xdr:sp>
        <xdr:nvSpPr>
          <xdr:cNvPr id="6" name="AutoShape 4"/>
          <xdr:cNvSpPr>
            <a:spLocks/>
          </xdr:cNvSpPr>
        </xdr:nvSpPr>
        <xdr:spPr>
          <a:xfrm>
            <a:off x="543" y="298"/>
            <a:ext cx="16" cy="16"/>
          </a:xfrm>
          <a:prstGeom prst="flowChartConnector">
            <a:avLst/>
          </a:prstGeom>
          <a:solidFill>
            <a:srgbClr val="A4A4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5"/>
          <xdr:cNvSpPr>
            <a:spLocks/>
          </xdr:cNvSpPr>
        </xdr:nvSpPr>
        <xdr:spPr>
          <a:xfrm>
            <a:off x="494" y="303"/>
            <a:ext cx="55" cy="6"/>
          </a:xfrm>
          <a:prstGeom prst="rect">
            <a:avLst/>
          </a:prstGeom>
          <a:solidFill>
            <a:srgbClr val="A4A4A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28575</xdr:colOff>
      <xdr:row>19</xdr:row>
      <xdr:rowOff>133350</xdr:rowOff>
    </xdr:from>
    <xdr:to>
      <xdr:col>16</xdr:col>
      <xdr:colOff>409575</xdr:colOff>
      <xdr:row>20</xdr:row>
      <xdr:rowOff>114300</xdr:rowOff>
    </xdr:to>
    <xdr:grpSp>
      <xdr:nvGrpSpPr>
        <xdr:cNvPr id="8" name="Group 12"/>
        <xdr:cNvGrpSpPr>
          <a:grpSpLocks/>
        </xdr:cNvGrpSpPr>
      </xdr:nvGrpSpPr>
      <xdr:grpSpPr>
        <a:xfrm>
          <a:off x="5086350" y="3105150"/>
          <a:ext cx="857250" cy="152400"/>
          <a:chOff x="571" y="297"/>
          <a:chExt cx="90" cy="16"/>
        </a:xfrm>
        <a:solidFill>
          <a:srgbClr val="FFFFFF"/>
        </a:solidFill>
      </xdr:grpSpPr>
      <xdr:sp>
        <xdr:nvSpPr>
          <xdr:cNvPr id="9" name="AutoShape 8"/>
          <xdr:cNvSpPr>
            <a:spLocks/>
          </xdr:cNvSpPr>
        </xdr:nvSpPr>
        <xdr:spPr>
          <a:xfrm>
            <a:off x="645" y="297"/>
            <a:ext cx="16" cy="16"/>
          </a:xfrm>
          <a:prstGeom prst="flowChartConnector">
            <a:avLst/>
          </a:prstGeom>
          <a:solidFill>
            <a:srgbClr val="2257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571" y="302"/>
            <a:ext cx="82" cy="6"/>
          </a:xfrm>
          <a:prstGeom prst="rect">
            <a:avLst/>
          </a:prstGeom>
          <a:solidFill>
            <a:srgbClr val="2257D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190500</xdr:rowOff>
    </xdr:from>
    <xdr:to>
      <xdr:col>15</xdr:col>
      <xdr:colOff>342900</xdr:colOff>
      <xdr:row>6</xdr:row>
      <xdr:rowOff>19050</xdr:rowOff>
    </xdr:to>
    <xdr:grpSp>
      <xdr:nvGrpSpPr>
        <xdr:cNvPr id="11" name="Group 42"/>
        <xdr:cNvGrpSpPr>
          <a:grpSpLocks/>
        </xdr:cNvGrpSpPr>
      </xdr:nvGrpSpPr>
      <xdr:grpSpPr>
        <a:xfrm>
          <a:off x="314325" y="952500"/>
          <a:ext cx="5086350" cy="361950"/>
          <a:chOff x="33" y="100"/>
          <a:chExt cx="534" cy="38"/>
        </a:xfrm>
        <a:solidFill>
          <a:srgbClr val="FFFFFF"/>
        </a:solidFill>
      </xdr:grpSpPr>
      <xdr:sp>
        <xdr:nvSpPr>
          <xdr:cNvPr id="12" name="Rectangle 15"/>
          <xdr:cNvSpPr>
            <a:spLocks/>
          </xdr:cNvSpPr>
        </xdr:nvSpPr>
        <xdr:spPr>
          <a:xfrm>
            <a:off x="66" y="115"/>
            <a:ext cx="467" cy="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18"/>
          <xdr:cNvSpPr>
            <a:spLocks/>
          </xdr:cNvSpPr>
        </xdr:nvSpPr>
        <xdr:spPr>
          <a:xfrm>
            <a:off x="33" y="100"/>
            <a:ext cx="38" cy="38"/>
          </a:xfrm>
          <a:prstGeom prst="flowChartConnector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0" rIns="90000" bIns="468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2257D5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4" name="AutoShape 20"/>
          <xdr:cNvSpPr>
            <a:spLocks/>
          </xdr:cNvSpPr>
        </xdr:nvSpPr>
        <xdr:spPr>
          <a:xfrm>
            <a:off x="281" y="100"/>
            <a:ext cx="38" cy="38"/>
          </a:xfrm>
          <a:prstGeom prst="flowChartConnector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0" rIns="90000" bIns="468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2257D5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5" name="AutoShape 21"/>
          <xdr:cNvSpPr>
            <a:spLocks/>
          </xdr:cNvSpPr>
        </xdr:nvSpPr>
        <xdr:spPr>
          <a:xfrm>
            <a:off x="529" y="100"/>
            <a:ext cx="38" cy="38"/>
          </a:xfrm>
          <a:prstGeom prst="flowChartConnector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0000" tIns="0" rIns="90000" bIns="46800" anchor="ctr"/>
          <a:p>
            <a:pPr algn="ctr">
              <a:defRPr/>
            </a:pPr>
            <a:r>
              <a:rPr lang="en-US" cap="none" sz="1600" b="1" i="0" u="none" baseline="0">
                <a:solidFill>
                  <a:srgbClr val="2257D5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 editAs="absolute">
    <xdr:from>
      <xdr:col>14</xdr:col>
      <xdr:colOff>361950</xdr:colOff>
      <xdr:row>8</xdr:row>
      <xdr:rowOff>9525</xdr:rowOff>
    </xdr:from>
    <xdr:to>
      <xdr:col>15</xdr:col>
      <xdr:colOff>323850</xdr:colOff>
      <xdr:row>10</xdr:row>
      <xdr:rowOff>0</xdr:rowOff>
    </xdr:to>
    <xdr:sp macro="[0]!Rektangel1_Klicka">
      <xdr:nvSpPr>
        <xdr:cNvPr id="16" name="radio1"/>
        <xdr:cNvSpPr>
          <a:spLocks/>
        </xdr:cNvSpPr>
      </xdr:nvSpPr>
      <xdr:spPr>
        <a:xfrm>
          <a:off x="5048250" y="1543050"/>
          <a:ext cx="33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absolute">
    <xdr:from>
      <xdr:col>14</xdr:col>
      <xdr:colOff>361950</xdr:colOff>
      <xdr:row>11</xdr:row>
      <xdr:rowOff>9525</xdr:rowOff>
    </xdr:from>
    <xdr:to>
      <xdr:col>15</xdr:col>
      <xdr:colOff>323850</xdr:colOff>
      <xdr:row>13</xdr:row>
      <xdr:rowOff>0</xdr:rowOff>
    </xdr:to>
    <xdr:sp macro="[0]!Rektangel2_Klicka">
      <xdr:nvSpPr>
        <xdr:cNvPr id="17" name="radio2"/>
        <xdr:cNvSpPr>
          <a:spLocks/>
        </xdr:cNvSpPr>
      </xdr:nvSpPr>
      <xdr:spPr>
        <a:xfrm>
          <a:off x="5048250" y="1924050"/>
          <a:ext cx="333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2257D5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 fLocksWithSheet="0"/>
  </xdr:twoCellAnchor>
  <xdr:twoCellAnchor>
    <xdr:from>
      <xdr:col>1</xdr:col>
      <xdr:colOff>19050</xdr:colOff>
      <xdr:row>21</xdr:row>
      <xdr:rowOff>85725</xdr:rowOff>
    </xdr:from>
    <xdr:to>
      <xdr:col>17</xdr:col>
      <xdr:colOff>133350</xdr:colOff>
      <xdr:row>42</xdr:row>
      <xdr:rowOff>57150</xdr:rowOff>
    </xdr:to>
    <xdr:graphicFrame>
      <xdr:nvGraphicFramePr>
        <xdr:cNvPr id="18" name="Diagram 25"/>
        <xdr:cNvGraphicFramePr/>
      </xdr:nvGraphicFramePr>
      <xdr:xfrm>
        <a:off x="142875" y="3400425"/>
        <a:ext cx="60960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7</xdr:col>
      <xdr:colOff>238125</xdr:colOff>
      <xdr:row>13</xdr:row>
      <xdr:rowOff>76200</xdr:rowOff>
    </xdr:from>
    <xdr:to>
      <xdr:col>10</xdr:col>
      <xdr:colOff>219075</xdr:colOff>
      <xdr:row>16</xdr:row>
      <xdr:rowOff>133350</xdr:rowOff>
    </xdr:to>
    <xdr:sp>
      <xdr:nvSpPr>
        <xdr:cNvPr id="19" name="AutoShape 32"/>
        <xdr:cNvSpPr>
          <a:spLocks/>
        </xdr:cNvSpPr>
      </xdr:nvSpPr>
      <xdr:spPr>
        <a:xfrm>
          <a:off x="2438400" y="2314575"/>
          <a:ext cx="1295400" cy="409575"/>
        </a:xfrm>
        <a:prstGeom prst="flowChartMerge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0</xdr:row>
      <xdr:rowOff>66675</xdr:rowOff>
    </xdr:from>
    <xdr:to>
      <xdr:col>9</xdr:col>
      <xdr:colOff>19050</xdr:colOff>
      <xdr:row>1</xdr:row>
      <xdr:rowOff>371475</xdr:rowOff>
    </xdr:to>
    <xdr:pic>
      <xdr:nvPicPr>
        <xdr:cNvPr id="20" name="Picture 35" descr="sst-logo-small300x61_white_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66675"/>
          <a:ext cx="2781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342900</xdr:colOff>
      <xdr:row>8</xdr:row>
      <xdr:rowOff>19050</xdr:rowOff>
    </xdr:from>
    <xdr:to>
      <xdr:col>17</xdr:col>
      <xdr:colOff>85725</xdr:colOff>
      <xdr:row>9</xdr:row>
      <xdr:rowOff>152400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5400675" y="1552575"/>
          <a:ext cx="790575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Förtullat</a:t>
          </a:r>
        </a:p>
      </xdr:txBody>
    </xdr:sp>
    <xdr:clientData/>
  </xdr:twoCellAnchor>
  <xdr:twoCellAnchor>
    <xdr:from>
      <xdr:col>15</xdr:col>
      <xdr:colOff>342900</xdr:colOff>
      <xdr:row>11</xdr:row>
      <xdr:rowOff>9525</xdr:rowOff>
    </xdr:from>
    <xdr:to>
      <xdr:col>17</xdr:col>
      <xdr:colOff>85725</xdr:colOff>
      <xdr:row>12</xdr:row>
      <xdr:rowOff>142875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5400675" y="1924050"/>
          <a:ext cx="790575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Oförtullat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381000</xdr:colOff>
      <xdr:row>9</xdr:row>
      <xdr:rowOff>152400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3533775" y="1552575"/>
          <a:ext cx="361950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20'</a:t>
          </a:r>
        </a:p>
      </xdr:txBody>
    </xdr:sp>
    <xdr:clientData/>
  </xdr:twoCellAnchor>
  <xdr:twoCellAnchor>
    <xdr:from>
      <xdr:col>10</xdr:col>
      <xdr:colOff>19050</xdr:colOff>
      <xdr:row>11</xdr:row>
      <xdr:rowOff>9525</xdr:rowOff>
    </xdr:from>
    <xdr:to>
      <xdr:col>10</xdr:col>
      <xdr:colOff>381000</xdr:colOff>
      <xdr:row>12</xdr:row>
      <xdr:rowOff>142875</xdr:rowOff>
    </xdr:to>
    <xdr:sp>
      <xdr:nvSpPr>
        <xdr:cNvPr id="24" name="Text Box 41"/>
        <xdr:cNvSpPr txBox="1">
          <a:spLocks noChangeArrowheads="1"/>
        </xdr:cNvSpPr>
      </xdr:nvSpPr>
      <xdr:spPr>
        <a:xfrm>
          <a:off x="3533775" y="1924050"/>
          <a:ext cx="361950" cy="295275"/>
        </a:xfrm>
        <a:prstGeom prst="rect">
          <a:avLst/>
        </a:prstGeom>
        <a:solidFill>
          <a:srgbClr val="2257D5"/>
        </a:solidFill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40'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5</xdr:col>
      <xdr:colOff>0</xdr:colOff>
      <xdr:row>2</xdr:row>
      <xdr:rowOff>66675</xdr:rowOff>
    </xdr:to>
    <xdr:pic>
      <xdr:nvPicPr>
        <xdr:cNvPr id="1" name="Picture 35" descr="sst-logo-small300x61_white_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66675"/>
          <a:ext cx="2781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2</xdr:row>
      <xdr:rowOff>19050</xdr:rowOff>
    </xdr:from>
    <xdr:to>
      <xdr:col>21</xdr:col>
      <xdr:colOff>561975</xdr:colOff>
      <xdr:row>62</xdr:row>
      <xdr:rowOff>66675</xdr:rowOff>
    </xdr:to>
    <xdr:pic>
      <xdr:nvPicPr>
        <xdr:cNvPr id="1" name="Picture 1" descr="skaraslättens_transport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42900"/>
          <a:ext cx="8334375" cy="976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Main"/>
  <dimension ref="B1:Z52"/>
  <sheetViews>
    <sheetView showGridLines="0" zoomScalePageLayoutView="0" workbookViewId="0" topLeftCell="A1">
      <selection activeCell="I14" sqref="I14"/>
    </sheetView>
  </sheetViews>
  <sheetFormatPr defaultColWidth="9.140625" defaultRowHeight="12.75"/>
  <cols>
    <col min="1" max="1" width="1.8515625" style="0" customWidth="1"/>
    <col min="2" max="2" width="2.8515625" style="0" customWidth="1"/>
    <col min="4" max="4" width="3.421875" style="0" customWidth="1"/>
    <col min="6" max="6" width="5.140625" style="0" customWidth="1"/>
    <col min="7" max="7" width="1.421875" style="0" customWidth="1"/>
    <col min="8" max="8" width="7.140625" style="0" customWidth="1"/>
    <col min="9" max="10" width="6.28125" style="0" customWidth="1"/>
    <col min="11" max="11" width="7.140625" style="0" customWidth="1"/>
    <col min="12" max="12" width="4.421875" style="0" customWidth="1"/>
    <col min="13" max="14" width="3.00390625" style="0" customWidth="1"/>
    <col min="15" max="15" width="5.57421875" style="0" customWidth="1"/>
    <col min="16" max="16" width="7.140625" style="0" customWidth="1"/>
    <col min="17" max="17" width="8.57421875" style="0" customWidth="1"/>
    <col min="18" max="18" width="2.8515625" style="13" customWidth="1"/>
    <col min="19" max="19" width="4.00390625" style="0" customWidth="1"/>
  </cols>
  <sheetData>
    <row r="1" spans="2:18" ht="15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12"/>
    </row>
    <row r="2" spans="2:18" ht="31.5" customHeight="1">
      <c r="B2" s="5"/>
      <c r="C2" s="5"/>
      <c r="D2" s="5"/>
      <c r="E2" s="5"/>
      <c r="F2" s="5"/>
      <c r="G2" s="5"/>
      <c r="H2" s="5"/>
      <c r="I2" s="5"/>
      <c r="J2" s="9"/>
      <c r="K2" s="5"/>
      <c r="L2" s="5"/>
      <c r="M2" s="5"/>
      <c r="N2" s="5"/>
      <c r="O2" s="5"/>
      <c r="P2" s="5"/>
      <c r="Q2" s="11" t="s">
        <v>36</v>
      </c>
      <c r="R2" s="12"/>
    </row>
    <row r="3" spans="2:18" ht="12.7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12"/>
    </row>
    <row r="4" spans="2:18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12"/>
    </row>
    <row r="5" spans="2:18" ht="12.7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12"/>
    </row>
    <row r="6" spans="2:18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12"/>
    </row>
    <row r="7" spans="2:18" ht="6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12"/>
    </row>
    <row r="8" spans="2:18" ht="12.75">
      <c r="B8" s="5"/>
      <c r="C8" s="23" t="s">
        <v>37</v>
      </c>
      <c r="D8" s="5"/>
      <c r="E8" s="5"/>
      <c r="F8" s="5"/>
      <c r="G8" s="5"/>
      <c r="H8" s="7"/>
      <c r="I8" s="23" t="s">
        <v>37</v>
      </c>
      <c r="J8" s="5"/>
      <c r="K8" s="5"/>
      <c r="L8" s="5"/>
      <c r="M8" s="5"/>
      <c r="N8" s="5"/>
      <c r="O8" s="5"/>
      <c r="P8" s="5"/>
      <c r="Q8" s="6"/>
      <c r="R8" s="12"/>
    </row>
    <row r="9" spans="2:18" ht="12.75" customHeight="1">
      <c r="B9" s="5"/>
      <c r="C9" s="68">
        <v>30</v>
      </c>
      <c r="D9" s="68"/>
      <c r="E9" s="5"/>
      <c r="F9" s="5"/>
      <c r="G9" s="5"/>
      <c r="H9" s="21"/>
      <c r="I9" s="69"/>
      <c r="J9" s="69"/>
      <c r="K9" s="5"/>
      <c r="L9" s="5"/>
      <c r="M9" s="5"/>
      <c r="N9" s="5"/>
      <c r="O9" s="8"/>
      <c r="P9" s="8"/>
      <c r="Q9" s="6"/>
      <c r="R9" s="12"/>
    </row>
    <row r="10" spans="2:18" ht="12.75" customHeight="1">
      <c r="B10" s="5"/>
      <c r="C10" s="68"/>
      <c r="D10" s="68"/>
      <c r="E10" s="5"/>
      <c r="F10" s="5"/>
      <c r="G10" s="5"/>
      <c r="H10" s="21"/>
      <c r="I10" s="69"/>
      <c r="J10" s="69"/>
      <c r="K10" s="5"/>
      <c r="L10" s="5"/>
      <c r="M10" s="5"/>
      <c r="N10" s="10"/>
      <c r="O10" s="8"/>
      <c r="P10" s="8"/>
      <c r="Q10" s="6"/>
      <c r="R10" s="12"/>
    </row>
    <row r="11" spans="2:18" ht="4.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12"/>
    </row>
    <row r="12" spans="2:18" ht="12.75" customHeight="1">
      <c r="B12" s="5"/>
      <c r="C12" s="5"/>
      <c r="D12" s="5"/>
      <c r="E12" s="5"/>
      <c r="F12" s="5"/>
      <c r="G12" s="5"/>
      <c r="H12" s="22"/>
      <c r="I12" s="69">
        <v>1</v>
      </c>
      <c r="J12" s="69"/>
      <c r="K12" s="5"/>
      <c r="L12" s="5"/>
      <c r="M12" s="5"/>
      <c r="N12" s="5"/>
      <c r="O12" s="8"/>
      <c r="P12" s="8"/>
      <c r="Q12" s="6"/>
      <c r="R12" s="12"/>
    </row>
    <row r="13" spans="2:18" ht="12.75" customHeight="1">
      <c r="B13" s="5"/>
      <c r="C13" s="5"/>
      <c r="D13" s="5"/>
      <c r="E13" s="5"/>
      <c r="F13" s="5"/>
      <c r="G13" s="5"/>
      <c r="H13" s="22"/>
      <c r="I13" s="69"/>
      <c r="J13" s="69"/>
      <c r="K13" s="5"/>
      <c r="L13" s="5"/>
      <c r="M13" s="5"/>
      <c r="N13" s="10"/>
      <c r="O13" s="8"/>
      <c r="P13" s="8"/>
      <c r="Q13" s="6"/>
      <c r="R13" s="12"/>
    </row>
    <row r="14" spans="2:21" ht="9.7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12"/>
      <c r="U14" s="25" t="s">
        <v>51</v>
      </c>
    </row>
    <row r="15" spans="2:18" ht="5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12"/>
    </row>
    <row r="16" spans="2:18" ht="12.75">
      <c r="B16" s="19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4"/>
    </row>
    <row r="17" spans="2:26" ht="12.75">
      <c r="B17" s="19"/>
      <c r="C17" s="13"/>
      <c r="D17" s="13"/>
      <c r="E17" s="13"/>
      <c r="F17" s="13"/>
      <c r="G17" s="13"/>
      <c r="H17" s="13"/>
      <c r="I17" s="13"/>
      <c r="J17" s="13"/>
      <c r="K17" s="13"/>
      <c r="L17" s="13"/>
      <c r="N17" s="13"/>
      <c r="O17" s="13"/>
      <c r="Q17" s="13"/>
      <c r="R17" s="14"/>
      <c r="T17" s="13"/>
      <c r="U17" s="13"/>
      <c r="V17" s="13"/>
      <c r="W17" s="13"/>
      <c r="X17" s="13"/>
      <c r="Y17" s="13"/>
      <c r="Z17" s="13"/>
    </row>
    <row r="18" spans="2:26" ht="12.75">
      <c r="B18" s="19"/>
      <c r="C18" s="67" t="s">
        <v>34</v>
      </c>
      <c r="D18" s="13"/>
      <c r="E18" s="13"/>
      <c r="F18" s="13"/>
      <c r="G18" s="13"/>
      <c r="H18" s="16" t="s">
        <v>33</v>
      </c>
      <c r="I18" s="13"/>
      <c r="J18" s="13"/>
      <c r="K18" s="13"/>
      <c r="L18" s="13"/>
      <c r="N18" s="13"/>
      <c r="O18" s="13"/>
      <c r="Q18" s="13"/>
      <c r="R18" s="14"/>
      <c r="T18" s="13"/>
      <c r="U18" s="15"/>
      <c r="V18" s="13"/>
      <c r="W18" s="13"/>
      <c r="X18" s="13"/>
      <c r="Y18" s="13"/>
      <c r="Z18" s="13"/>
    </row>
    <row r="19" spans="2:26" ht="4.5" customHeight="1" thickBot="1">
      <c r="B19" s="19"/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13"/>
      <c r="O19" s="13"/>
      <c r="P19" s="13"/>
      <c r="Q19" s="13"/>
      <c r="R19" s="14"/>
      <c r="T19" s="13"/>
      <c r="U19" s="13"/>
      <c r="V19" s="13"/>
      <c r="W19" s="13" t="s">
        <v>38</v>
      </c>
      <c r="X19" s="13"/>
      <c r="Y19" s="13"/>
      <c r="Z19" s="13"/>
    </row>
    <row r="20" spans="2:26" ht="13.5" customHeight="1">
      <c r="B20" s="19"/>
      <c r="C20" s="72">
        <f>CalculateAPM(rngDays,rngCount20,rngCount40)</f>
        <v>19058</v>
      </c>
      <c r="D20" s="72"/>
      <c r="E20" s="72"/>
      <c r="F20" s="72"/>
      <c r="G20" s="13"/>
      <c r="H20" s="71">
        <f>CalculateSST(rngDays,rngCount20,rngCount40,rngDeclared)</f>
        <v>3390</v>
      </c>
      <c r="I20" s="71"/>
      <c r="J20" s="71"/>
      <c r="K20" s="71"/>
      <c r="L20" s="13"/>
      <c r="M20" s="15" t="s">
        <v>20</v>
      </c>
      <c r="N20" s="30"/>
      <c r="O20" s="30"/>
      <c r="P20" s="16" t="s">
        <v>35</v>
      </c>
      <c r="Q20" s="30"/>
      <c r="R20" s="14"/>
      <c r="T20" s="13"/>
      <c r="U20" s="29"/>
      <c r="V20" s="29"/>
      <c r="W20" s="29"/>
      <c r="X20" s="29"/>
      <c r="Y20" s="13"/>
      <c r="Z20" s="13"/>
    </row>
    <row r="21" spans="2:26" ht="13.5" customHeight="1" thickBot="1">
      <c r="B21" s="19"/>
      <c r="C21" s="73"/>
      <c r="D21" s="73"/>
      <c r="E21" s="73"/>
      <c r="F21" s="73"/>
      <c r="G21" s="13"/>
      <c r="H21" s="71"/>
      <c r="I21" s="71"/>
      <c r="J21" s="71"/>
      <c r="K21" s="71"/>
      <c r="L21" s="13"/>
      <c r="M21" s="30"/>
      <c r="N21" s="30"/>
      <c r="O21" s="30"/>
      <c r="P21" s="30"/>
      <c r="Q21" s="30"/>
      <c r="R21" s="14"/>
      <c r="T21" s="13"/>
      <c r="U21" s="29"/>
      <c r="V21" s="29"/>
      <c r="W21" s="29"/>
      <c r="X21" s="29"/>
      <c r="Y21" s="13"/>
      <c r="Z21" s="13"/>
    </row>
    <row r="22" spans="2:26" ht="12.75">
      <c r="B22" s="19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4"/>
      <c r="T22" s="13"/>
      <c r="U22" s="13"/>
      <c r="V22" s="13"/>
      <c r="W22" s="13"/>
      <c r="X22" s="13"/>
      <c r="Y22" s="13"/>
      <c r="Z22" s="13"/>
    </row>
    <row r="23" spans="2:26" ht="12.75">
      <c r="B23" s="1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  <c r="T23" s="13"/>
      <c r="U23" s="13"/>
      <c r="V23" s="13"/>
      <c r="W23" s="13"/>
      <c r="X23" s="13"/>
      <c r="Y23" s="13"/>
      <c r="Z23" s="13"/>
    </row>
    <row r="24" spans="2:26" ht="12.75">
      <c r="B24" s="19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/>
      <c r="T24" s="13"/>
      <c r="U24" s="13"/>
      <c r="V24" s="13"/>
      <c r="W24" s="13"/>
      <c r="X24" s="13"/>
      <c r="Y24" s="13"/>
      <c r="Z24" s="13"/>
    </row>
    <row r="25" spans="2:26" ht="12.75">
      <c r="B25" s="19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T25" s="13"/>
      <c r="U25" s="13"/>
      <c r="V25" s="13"/>
      <c r="W25" s="13"/>
      <c r="X25" s="13"/>
      <c r="Y25" s="13"/>
      <c r="Z25" s="13"/>
    </row>
    <row r="26" spans="2:26" ht="12.75"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4"/>
      <c r="T26" s="13"/>
      <c r="U26" s="13"/>
      <c r="V26" s="13"/>
      <c r="W26" s="13"/>
      <c r="X26" s="13"/>
      <c r="Y26" s="13"/>
      <c r="Z26" s="13"/>
    </row>
    <row r="27" spans="2:26" ht="12.75">
      <c r="B27" s="19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/>
      <c r="T27" s="13"/>
      <c r="U27" s="13"/>
      <c r="V27" s="13"/>
      <c r="W27" s="13"/>
      <c r="X27" s="13"/>
      <c r="Y27" s="13"/>
      <c r="Z27" s="13"/>
    </row>
    <row r="28" spans="2:26" ht="12.75">
      <c r="B28" s="19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/>
      <c r="T28" s="13"/>
      <c r="U28" s="13"/>
      <c r="V28" s="13"/>
      <c r="W28" s="13"/>
      <c r="X28" s="13"/>
      <c r="Y28" s="13"/>
      <c r="Z28" s="13"/>
    </row>
    <row r="29" spans="2:26" ht="12.75">
      <c r="B29" s="19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T29" s="13"/>
      <c r="U29" s="13"/>
      <c r="V29" s="13"/>
      <c r="W29" s="13"/>
      <c r="X29" s="13"/>
      <c r="Y29" s="13"/>
      <c r="Z29" s="13"/>
    </row>
    <row r="30" spans="2:18" ht="12.75">
      <c r="B30" s="19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/>
    </row>
    <row r="31" spans="2:18" ht="12.75">
      <c r="B31" s="1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/>
    </row>
    <row r="32" spans="2:18" ht="12.75">
      <c r="B32" s="19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/>
    </row>
    <row r="33" spans="2:18" ht="12.75">
      <c r="B33" s="19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4"/>
    </row>
    <row r="34" spans="2:18" ht="12.75">
      <c r="B34" s="19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4"/>
    </row>
    <row r="35" spans="2:18" ht="12.75">
      <c r="B35" s="19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</row>
    <row r="36" spans="2:18" ht="12.75">
      <c r="B36" s="19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4"/>
    </row>
    <row r="37" spans="2:18" ht="12.75">
      <c r="B37" s="19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</row>
    <row r="38" spans="2:18" ht="12.75">
      <c r="B38" s="19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4"/>
    </row>
    <row r="39" spans="2:18" ht="12.75">
      <c r="B39" s="19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</row>
    <row r="40" spans="2:18" ht="12.75">
      <c r="B40" s="19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</row>
    <row r="41" spans="2:20" ht="12.75">
      <c r="B41" s="19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4"/>
      <c r="T41" t="s">
        <v>38</v>
      </c>
    </row>
    <row r="42" spans="2:18" ht="12.75">
      <c r="B42" s="19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4"/>
    </row>
    <row r="43" spans="2:18" ht="12.75">
      <c r="B43" s="19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4"/>
    </row>
    <row r="44" spans="2:18" ht="12.75">
      <c r="B44" s="19"/>
      <c r="C44" s="67" t="s">
        <v>50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</row>
    <row r="45" spans="2:18" ht="4.5" customHeight="1">
      <c r="B45" s="1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4"/>
    </row>
    <row r="46" spans="2:18" ht="12.75" customHeight="1">
      <c r="B46" s="19"/>
      <c r="C46" s="70">
        <f>rngAPMCost-rngSSTCost</f>
        <v>15668</v>
      </c>
      <c r="D46" s="70"/>
      <c r="E46" s="70"/>
      <c r="F46" s="70"/>
      <c r="G46" s="30"/>
      <c r="H46" s="31"/>
      <c r="I46" s="13"/>
      <c r="J46" s="13"/>
      <c r="K46" s="13"/>
      <c r="L46" s="13"/>
      <c r="M46" s="13"/>
      <c r="N46" s="13"/>
      <c r="O46" s="13"/>
      <c r="P46" s="13"/>
      <c r="Q46" s="13"/>
      <c r="R46" s="14"/>
    </row>
    <row r="47" spans="2:18" ht="13.5" customHeight="1">
      <c r="B47" s="19"/>
      <c r="C47" s="70"/>
      <c r="D47" s="70"/>
      <c r="E47" s="70"/>
      <c r="F47" s="70"/>
      <c r="G47" s="30"/>
      <c r="H47" s="31"/>
      <c r="I47" s="13"/>
      <c r="J47" s="13"/>
      <c r="K47" s="13"/>
      <c r="L47" s="13"/>
      <c r="M47" s="13"/>
      <c r="N47" s="13"/>
      <c r="O47" s="13"/>
      <c r="P47" s="13"/>
      <c r="Q47" s="13"/>
      <c r="R47" s="14"/>
    </row>
    <row r="48" spans="2:18" ht="12.75">
      <c r="B48" s="19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4"/>
    </row>
    <row r="49" spans="2:18" ht="12.75">
      <c r="B49" s="19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4"/>
    </row>
    <row r="50" spans="2:18" ht="12.75">
      <c r="B50" s="19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4"/>
    </row>
    <row r="51" spans="2:18" ht="12.75">
      <c r="B51" s="19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4"/>
    </row>
    <row r="52" spans="2:18" ht="12.75">
      <c r="B52" s="20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</sheetData>
  <sheetProtection password="C714" sheet="1" objects="1" scenarios="1"/>
  <mergeCells count="6">
    <mergeCell ref="C9:D10"/>
    <mergeCell ref="I9:J10"/>
    <mergeCell ref="C46:F47"/>
    <mergeCell ref="I12:J13"/>
    <mergeCell ref="H20:K21"/>
    <mergeCell ref="C20:F21"/>
  </mergeCells>
  <conditionalFormatting sqref="H20:K21">
    <cfRule type="cellIs" priority="10" dxfId="6" operator="lessThanOrEqual" stopIfTrue="1">
      <formula>$C$20</formula>
    </cfRule>
    <cfRule type="cellIs" priority="11" dxfId="7" operator="greaterThan" stopIfTrue="1">
      <formula>$C$20</formula>
    </cfRule>
  </conditionalFormatting>
  <conditionalFormatting sqref="C20:F21">
    <cfRule type="cellIs" priority="12" dxfId="8" operator="lessThan" stopIfTrue="1">
      <formula>$H$20</formula>
    </cfRule>
    <cfRule type="cellIs" priority="13" dxfId="9" operator="greaterThanOrEqual" stopIfTrue="1">
      <formula>$H$20</formula>
    </cfRule>
  </conditionalFormatting>
  <conditionalFormatting sqref="C46 F47">
    <cfRule type="cellIs" priority="2" dxfId="1" operator="lessThan" stopIfTrue="1">
      <formula>0</formula>
    </cfRule>
  </conditionalFormatting>
  <conditionalFormatting sqref="C46:F47">
    <cfRule type="cellIs" priority="1" dxfId="0" operator="greaterThanOrEqual" stopIfTrue="1">
      <formula>0</formula>
    </cfRule>
  </conditionalFormatting>
  <printOptions/>
  <pageMargins left="0.64" right="0.32" top="0.54" bottom="1" header="0.31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ariff"/>
  <dimension ref="B1:I32"/>
  <sheetViews>
    <sheetView tabSelected="1" workbookViewId="0" topLeftCell="A19">
      <selection activeCell="H31" sqref="H31"/>
    </sheetView>
  </sheetViews>
  <sheetFormatPr defaultColWidth="9.140625" defaultRowHeight="12.75"/>
  <cols>
    <col min="1" max="1" width="1.8515625" style="26" customWidth="1"/>
    <col min="2" max="2" width="3.140625" style="26" customWidth="1"/>
    <col min="3" max="3" width="18.8515625" style="26" customWidth="1"/>
    <col min="4" max="5" width="11.421875" style="26" customWidth="1"/>
    <col min="6" max="7" width="18.00390625" style="26" customWidth="1"/>
    <col min="8" max="8" width="15.7109375" style="26" customWidth="1"/>
    <col min="9" max="9" width="3.140625" style="26" customWidth="1"/>
    <col min="10" max="16384" width="9.140625" style="26" customWidth="1"/>
  </cols>
  <sheetData>
    <row r="1" spans="2:9" ht="12.75">
      <c r="B1" s="55"/>
      <c r="C1" s="56"/>
      <c r="D1" s="56"/>
      <c r="E1" s="56"/>
      <c r="F1" s="56"/>
      <c r="G1" s="56"/>
      <c r="H1" s="56"/>
      <c r="I1" s="57"/>
    </row>
    <row r="2" spans="2:9" ht="27">
      <c r="B2" s="58"/>
      <c r="C2" s="12"/>
      <c r="D2" s="12"/>
      <c r="E2" s="12"/>
      <c r="F2" s="12"/>
      <c r="G2" s="12"/>
      <c r="H2" s="59" t="s">
        <v>46</v>
      </c>
      <c r="I2" s="60"/>
    </row>
    <row r="3" spans="2:9" ht="12.75">
      <c r="B3" s="58"/>
      <c r="C3" s="12"/>
      <c r="D3" s="12"/>
      <c r="E3" s="12"/>
      <c r="F3" s="12"/>
      <c r="G3" s="12"/>
      <c r="H3" s="12"/>
      <c r="I3" s="60"/>
    </row>
    <row r="4" spans="2:9" ht="12.75">
      <c r="B4" s="58"/>
      <c r="C4" s="12"/>
      <c r="D4" s="12"/>
      <c r="E4" s="12"/>
      <c r="F4" s="12"/>
      <c r="G4" s="12"/>
      <c r="H4" s="12"/>
      <c r="I4" s="60"/>
    </row>
    <row r="5" spans="2:9" ht="12.75">
      <c r="B5" s="58"/>
      <c r="C5" s="12"/>
      <c r="D5" s="12"/>
      <c r="E5" s="12"/>
      <c r="F5" s="43"/>
      <c r="G5" s="61"/>
      <c r="H5" s="62"/>
      <c r="I5" s="60"/>
    </row>
    <row r="6" spans="2:9" ht="12.75">
      <c r="B6" s="63"/>
      <c r="C6" s="64"/>
      <c r="D6" s="64"/>
      <c r="E6" s="64"/>
      <c r="F6" s="64"/>
      <c r="G6" s="64"/>
      <c r="H6" s="64"/>
      <c r="I6" s="65"/>
    </row>
    <row r="7" spans="2:9" ht="15" customHeight="1">
      <c r="B7" s="39"/>
      <c r="C7" s="27"/>
      <c r="D7" s="27"/>
      <c r="E7" s="27"/>
      <c r="F7" s="27"/>
      <c r="G7" s="27"/>
      <c r="H7" s="27"/>
      <c r="I7" s="40"/>
    </row>
    <row r="8" spans="2:9" ht="15" customHeight="1">
      <c r="B8" s="39"/>
      <c r="C8" s="27"/>
      <c r="D8" s="27"/>
      <c r="E8" s="27"/>
      <c r="F8" s="27"/>
      <c r="G8" s="27"/>
      <c r="H8" s="27"/>
      <c r="I8" s="40"/>
    </row>
    <row r="9" spans="2:9" ht="27" customHeight="1">
      <c r="B9" s="41"/>
      <c r="C9" s="52" t="s">
        <v>44</v>
      </c>
      <c r="D9" s="53"/>
      <c r="E9" s="53"/>
      <c r="F9" s="53"/>
      <c r="G9" s="54"/>
      <c r="H9" s="28"/>
      <c r="I9" s="42"/>
    </row>
    <row r="10" spans="2:9" ht="12.75">
      <c r="B10" s="39"/>
      <c r="C10" s="47" t="s">
        <v>43</v>
      </c>
      <c r="D10" s="48" t="s">
        <v>14</v>
      </c>
      <c r="E10" s="48" t="s">
        <v>15</v>
      </c>
      <c r="F10" s="49" t="s">
        <v>39</v>
      </c>
      <c r="G10" s="50" t="s">
        <v>31</v>
      </c>
      <c r="H10" s="27"/>
      <c r="I10" s="40"/>
    </row>
    <row r="11" spans="2:9" ht="12.75">
      <c r="B11" s="39"/>
      <c r="C11" s="32" t="s">
        <v>16</v>
      </c>
      <c r="D11" s="33">
        <v>340</v>
      </c>
      <c r="E11" s="33">
        <v>340</v>
      </c>
      <c r="F11" s="34" t="s">
        <v>27</v>
      </c>
      <c r="G11" s="34"/>
      <c r="H11" s="27"/>
      <c r="I11" s="40"/>
    </row>
    <row r="12" spans="2:9" ht="12.75">
      <c r="B12" s="39"/>
      <c r="C12" s="32" t="s">
        <v>30</v>
      </c>
      <c r="D12" s="33">
        <v>350</v>
      </c>
      <c r="E12" s="33">
        <v>350</v>
      </c>
      <c r="F12" s="34" t="s">
        <v>27</v>
      </c>
      <c r="G12" s="34"/>
      <c r="H12" s="27"/>
      <c r="I12" s="40"/>
    </row>
    <row r="13" spans="2:9" ht="12.75">
      <c r="B13" s="39"/>
      <c r="C13" s="32" t="s">
        <v>17</v>
      </c>
      <c r="D13" s="33">
        <v>150</v>
      </c>
      <c r="E13" s="33">
        <v>150</v>
      </c>
      <c r="F13" s="34" t="s">
        <v>27</v>
      </c>
      <c r="G13" s="34"/>
      <c r="H13" s="27"/>
      <c r="I13" s="40"/>
    </row>
    <row r="14" spans="2:9" ht="12.75">
      <c r="B14" s="39"/>
      <c r="C14" s="32" t="s">
        <v>18</v>
      </c>
      <c r="D14" s="33">
        <v>275</v>
      </c>
      <c r="E14" s="33">
        <v>550</v>
      </c>
      <c r="F14" s="34" t="s">
        <v>27</v>
      </c>
      <c r="G14" s="34" t="s">
        <v>27</v>
      </c>
      <c r="H14" s="27"/>
      <c r="I14" s="40"/>
    </row>
    <row r="15" spans="2:9" ht="12.75">
      <c r="B15" s="39"/>
      <c r="C15" s="32" t="s">
        <v>19</v>
      </c>
      <c r="D15" s="33">
        <v>250</v>
      </c>
      <c r="E15" s="33">
        <v>250</v>
      </c>
      <c r="F15" s="34" t="s">
        <v>27</v>
      </c>
      <c r="G15" s="34" t="s">
        <v>27</v>
      </c>
      <c r="H15" s="27"/>
      <c r="I15" s="40"/>
    </row>
    <row r="16" spans="2:9" ht="12.75">
      <c r="B16" s="39"/>
      <c r="C16" s="32" t="s">
        <v>29</v>
      </c>
      <c r="D16" s="33">
        <v>50</v>
      </c>
      <c r="E16" s="33">
        <v>50</v>
      </c>
      <c r="F16" s="34" t="s">
        <v>27</v>
      </c>
      <c r="G16" s="34" t="s">
        <v>27</v>
      </c>
      <c r="H16" s="27"/>
      <c r="I16" s="40"/>
    </row>
    <row r="17" spans="2:9" ht="12.75">
      <c r="B17" s="39"/>
      <c r="C17" s="32" t="s">
        <v>28</v>
      </c>
      <c r="D17" s="33">
        <v>250</v>
      </c>
      <c r="E17" s="33">
        <v>250</v>
      </c>
      <c r="F17" s="34" t="s">
        <v>27</v>
      </c>
      <c r="G17" s="34" t="s">
        <v>27</v>
      </c>
      <c r="H17" s="27"/>
      <c r="I17" s="40"/>
    </row>
    <row r="18" spans="2:9" ht="12.75">
      <c r="B18" s="39"/>
      <c r="C18" s="36" t="s">
        <v>49</v>
      </c>
      <c r="D18" s="37">
        <f>SUM(D11:D17)</f>
        <v>1665</v>
      </c>
      <c r="E18" s="37">
        <f>SUM(E11:E17)</f>
        <v>1940</v>
      </c>
      <c r="F18" s="34" t="str">
        <f>CONCATENATE(TEXT(rngSSTCostTotal20,"0 00")," / ",TEXT(rngSSTCostTotal40,"0 00"))</f>
        <v>1 665 / 1 940</v>
      </c>
      <c r="G18" s="34" t="str">
        <f>CONCATENATE(TEXT(SUM(D14:D17),"0 00")," / ",TEXT(SUM(E14:E17),"0 00"))</f>
        <v>825 / 1 100</v>
      </c>
      <c r="H18" s="27"/>
      <c r="I18" s="40"/>
    </row>
    <row r="19" spans="2:9" ht="15" customHeight="1">
      <c r="B19" s="39"/>
      <c r="C19" s="27"/>
      <c r="D19" s="27"/>
      <c r="E19" s="27"/>
      <c r="F19" s="27"/>
      <c r="G19" s="27"/>
      <c r="H19" s="27"/>
      <c r="I19" s="40"/>
    </row>
    <row r="20" spans="2:9" ht="15" customHeight="1">
      <c r="B20" s="39"/>
      <c r="C20" s="27"/>
      <c r="D20" s="27"/>
      <c r="E20" s="27"/>
      <c r="F20" s="27"/>
      <c r="G20" s="27"/>
      <c r="H20" s="27"/>
      <c r="I20" s="40"/>
    </row>
    <row r="21" spans="2:9" ht="27" customHeight="1">
      <c r="B21" s="39"/>
      <c r="C21" s="52" t="s">
        <v>45</v>
      </c>
      <c r="D21" s="53"/>
      <c r="E21" s="53"/>
      <c r="F21" s="53"/>
      <c r="G21" s="53"/>
      <c r="H21" s="54"/>
      <c r="I21" s="40"/>
    </row>
    <row r="22" spans="2:9" ht="12.75">
      <c r="B22" s="39"/>
      <c r="C22" s="47" t="s">
        <v>48</v>
      </c>
      <c r="D22" s="48" t="s">
        <v>14</v>
      </c>
      <c r="E22" s="48" t="s">
        <v>15</v>
      </c>
      <c r="F22" s="48"/>
      <c r="G22" s="48" t="s">
        <v>14</v>
      </c>
      <c r="H22" s="51" t="s">
        <v>15</v>
      </c>
      <c r="I22" s="40"/>
    </row>
    <row r="23" spans="2:9" ht="12.75">
      <c r="B23" s="39"/>
      <c r="C23" s="32" t="s">
        <v>21</v>
      </c>
      <c r="D23" s="33">
        <v>99</v>
      </c>
      <c r="E23" s="33">
        <v>198</v>
      </c>
      <c r="F23" s="38" t="s">
        <v>40</v>
      </c>
      <c r="G23" s="35">
        <f>3*rngCost20Day4</f>
        <v>297</v>
      </c>
      <c r="H23" s="35">
        <f>3*rngCost40Day4</f>
        <v>594</v>
      </c>
      <c r="I23" s="40"/>
    </row>
    <row r="24" spans="2:9" ht="12.75">
      <c r="B24" s="39"/>
      <c r="C24" s="32" t="s">
        <v>22</v>
      </c>
      <c r="D24" s="33">
        <v>258</v>
      </c>
      <c r="E24" s="33">
        <v>516</v>
      </c>
      <c r="F24" s="38" t="s">
        <v>41</v>
      </c>
      <c r="G24" s="35">
        <f>4*rngCost20Day7</f>
        <v>1032</v>
      </c>
      <c r="H24" s="35">
        <f>4*rngCost40Day7</f>
        <v>2064</v>
      </c>
      <c r="I24" s="40"/>
    </row>
    <row r="25" spans="2:9" ht="12.75">
      <c r="B25" s="39"/>
      <c r="C25" s="32" t="s">
        <v>23</v>
      </c>
      <c r="D25" s="33">
        <v>410</v>
      </c>
      <c r="E25" s="33">
        <v>820</v>
      </c>
      <c r="F25" s="38" t="s">
        <v>42</v>
      </c>
      <c r="G25" s="35">
        <f>SUM(G23:G24)+rngCost20Day11</f>
        <v>1739</v>
      </c>
      <c r="H25" s="35">
        <f>SUM(H23:H24)+rngCost40Day11</f>
        <v>3478</v>
      </c>
      <c r="I25" s="40"/>
    </row>
    <row r="26" spans="2:9" ht="12.75">
      <c r="B26" s="39"/>
      <c r="C26" s="27"/>
      <c r="D26" s="27"/>
      <c r="E26" s="27"/>
      <c r="F26" s="27"/>
      <c r="G26" s="27"/>
      <c r="H26" s="27"/>
      <c r="I26" s="40"/>
    </row>
    <row r="27" spans="2:9" ht="12.75">
      <c r="B27" s="39"/>
      <c r="C27" s="27"/>
      <c r="D27" s="27"/>
      <c r="E27" s="27"/>
      <c r="F27" s="27"/>
      <c r="G27" s="27"/>
      <c r="H27" s="27"/>
      <c r="I27" s="40"/>
    </row>
    <row r="28" spans="2:9" ht="12.75">
      <c r="B28" s="39"/>
      <c r="C28" s="27"/>
      <c r="D28" s="27"/>
      <c r="E28" s="27"/>
      <c r="F28" s="27"/>
      <c r="G28" s="27"/>
      <c r="H28" s="27"/>
      <c r="I28" s="40"/>
    </row>
    <row r="29" spans="2:9" ht="12.75">
      <c r="B29" s="55"/>
      <c r="C29" s="56"/>
      <c r="D29" s="56"/>
      <c r="E29" s="56"/>
      <c r="F29" s="56"/>
      <c r="G29" s="56"/>
      <c r="H29" s="56"/>
      <c r="I29" s="57"/>
    </row>
    <row r="30" spans="2:9" ht="12.75">
      <c r="B30" s="66"/>
      <c r="C30" s="43"/>
      <c r="D30" s="12"/>
      <c r="E30" s="12"/>
      <c r="F30" s="44"/>
      <c r="G30" s="45" t="s">
        <v>47</v>
      </c>
      <c r="H30" s="46">
        <v>41809</v>
      </c>
      <c r="I30" s="60"/>
    </row>
    <row r="31" spans="2:9" ht="12.75">
      <c r="B31" s="63"/>
      <c r="C31" s="64"/>
      <c r="D31" s="64"/>
      <c r="E31" s="64"/>
      <c r="F31" s="64"/>
      <c r="G31" s="64"/>
      <c r="H31" s="64"/>
      <c r="I31" s="65"/>
    </row>
    <row r="32" spans="2:9" ht="12.75">
      <c r="B32" s="27"/>
      <c r="C32" s="27"/>
      <c r="D32" s="27"/>
      <c r="E32" s="27"/>
      <c r="F32" s="27"/>
      <c r="G32" s="27"/>
      <c r="H32" s="27"/>
      <c r="I32" s="27"/>
    </row>
  </sheetData>
  <sheetProtection/>
  <printOptions/>
  <pageMargins left="0.75" right="0.75" top="1" bottom="1" header="0.5" footer="0.5"/>
  <pageSetup horizontalDpi="600" verticalDpi="600" orientation="portrait" paperSize="9" scale="86" r:id="rId2"/>
  <colBreaks count="1" manualBreakCount="1">
    <brk id="9" max="65535" man="1"/>
  </colBreaks>
  <ignoredErrors>
    <ignoredError sqref="G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Data"/>
  <dimension ref="A1:J3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6.421875" style="0" customWidth="1"/>
    <col min="2" max="3" width="11.140625" style="0" customWidth="1"/>
    <col min="6" max="6" width="12.28125" style="0" bestFit="1" customWidth="1"/>
  </cols>
  <sheetData>
    <row r="1" spans="1:3" ht="12.75">
      <c r="A1" t="s">
        <v>26</v>
      </c>
      <c r="B1" t="s">
        <v>25</v>
      </c>
      <c r="C1" t="s">
        <v>24</v>
      </c>
    </row>
    <row r="2" spans="1:6" ht="12.75">
      <c r="A2">
        <v>1</v>
      </c>
      <c r="B2">
        <v>1940</v>
      </c>
      <c r="C2">
        <v>0</v>
      </c>
      <c r="E2" s="4" t="s">
        <v>32</v>
      </c>
      <c r="F2" t="b">
        <v>0</v>
      </c>
    </row>
    <row r="3" spans="1:3" ht="12.75">
      <c r="A3">
        <v>2</v>
      </c>
      <c r="B3">
        <v>1990</v>
      </c>
      <c r="C3">
        <v>0</v>
      </c>
    </row>
    <row r="4" spans="1:8" ht="12.75">
      <c r="A4">
        <v>3</v>
      </c>
      <c r="B4">
        <v>2040</v>
      </c>
      <c r="C4">
        <v>0</v>
      </c>
      <c r="H4" s="25"/>
    </row>
    <row r="5" spans="1:3" ht="12.75">
      <c r="A5">
        <v>4</v>
      </c>
      <c r="B5">
        <v>2090</v>
      </c>
      <c r="C5">
        <v>198</v>
      </c>
    </row>
    <row r="6" spans="1:3" ht="12.75">
      <c r="A6">
        <v>5</v>
      </c>
      <c r="B6">
        <v>2140</v>
      </c>
      <c r="C6">
        <v>396</v>
      </c>
    </row>
    <row r="7" spans="1:3" ht="12.75">
      <c r="A7">
        <v>6</v>
      </c>
      <c r="B7">
        <v>2190</v>
      </c>
      <c r="C7">
        <v>594</v>
      </c>
    </row>
    <row r="8" spans="1:3" ht="12.75">
      <c r="A8">
        <v>7</v>
      </c>
      <c r="B8">
        <v>2240</v>
      </c>
      <c r="C8">
        <v>1110</v>
      </c>
    </row>
    <row r="9" spans="1:3" ht="12.75">
      <c r="A9">
        <v>8</v>
      </c>
      <c r="B9">
        <v>2290</v>
      </c>
      <c r="C9">
        <v>1626</v>
      </c>
    </row>
    <row r="10" spans="1:3" ht="12.75">
      <c r="A10">
        <v>9</v>
      </c>
      <c r="B10">
        <v>2340</v>
      </c>
      <c r="C10">
        <v>2142</v>
      </c>
    </row>
    <row r="11" spans="1:10" ht="12.75">
      <c r="A11">
        <v>10</v>
      </c>
      <c r="B11">
        <v>2390</v>
      </c>
      <c r="C11">
        <v>2658</v>
      </c>
      <c r="I11" s="4"/>
      <c r="J11" s="4"/>
    </row>
    <row r="12" spans="1:3" ht="12.75">
      <c r="A12">
        <v>11</v>
      </c>
      <c r="B12">
        <v>2440</v>
      </c>
      <c r="C12">
        <v>3478</v>
      </c>
    </row>
    <row r="13" spans="1:3" ht="12.75">
      <c r="A13">
        <v>12</v>
      </c>
      <c r="B13">
        <v>2490</v>
      </c>
      <c r="C13">
        <v>4298</v>
      </c>
    </row>
    <row r="14" spans="1:3" ht="12.75">
      <c r="A14">
        <v>13</v>
      </c>
      <c r="B14">
        <v>2540</v>
      </c>
      <c r="C14">
        <v>5118</v>
      </c>
    </row>
    <row r="15" spans="1:3" ht="12.75">
      <c r="A15">
        <v>14</v>
      </c>
      <c r="B15">
        <v>2590</v>
      </c>
      <c r="C15">
        <v>5938</v>
      </c>
    </row>
    <row r="16" spans="1:3" ht="12.75">
      <c r="A16">
        <v>15</v>
      </c>
      <c r="B16">
        <v>2640</v>
      </c>
      <c r="C16">
        <v>6758</v>
      </c>
    </row>
    <row r="17" spans="1:3" ht="12.75">
      <c r="A17">
        <v>16</v>
      </c>
      <c r="B17">
        <v>2690</v>
      </c>
      <c r="C17">
        <v>7578</v>
      </c>
    </row>
    <row r="18" spans="1:3" ht="12.75">
      <c r="A18">
        <v>17</v>
      </c>
      <c r="B18">
        <v>2740</v>
      </c>
      <c r="C18">
        <v>8398</v>
      </c>
    </row>
    <row r="19" spans="1:3" ht="12.75">
      <c r="A19">
        <v>18</v>
      </c>
      <c r="B19">
        <v>2790</v>
      </c>
      <c r="C19">
        <v>9218</v>
      </c>
    </row>
    <row r="20" spans="1:3" ht="12.75">
      <c r="A20">
        <v>19</v>
      </c>
      <c r="B20">
        <v>2840</v>
      </c>
      <c r="C20">
        <v>10038</v>
      </c>
    </row>
    <row r="21" spans="1:3" ht="12.75">
      <c r="A21">
        <v>20</v>
      </c>
      <c r="B21">
        <v>2890</v>
      </c>
      <c r="C21">
        <v>10858</v>
      </c>
    </row>
    <row r="22" spans="1:3" ht="12.75">
      <c r="A22">
        <v>21</v>
      </c>
      <c r="B22">
        <v>2940</v>
      </c>
      <c r="C22">
        <v>11678</v>
      </c>
    </row>
    <row r="23" spans="1:3" ht="12.75">
      <c r="A23">
        <v>22</v>
      </c>
      <c r="B23">
        <v>2990</v>
      </c>
      <c r="C23">
        <v>12498</v>
      </c>
    </row>
    <row r="24" spans="1:3" ht="12.75">
      <c r="A24">
        <v>23</v>
      </c>
      <c r="B24">
        <v>3040</v>
      </c>
      <c r="C24">
        <v>13318</v>
      </c>
    </row>
    <row r="25" spans="1:3" ht="12.75">
      <c r="A25">
        <v>24</v>
      </c>
      <c r="B25">
        <v>3090</v>
      </c>
      <c r="C25">
        <v>14138</v>
      </c>
    </row>
    <row r="26" spans="1:3" ht="12.75">
      <c r="A26">
        <v>25</v>
      </c>
      <c r="B26">
        <v>3140</v>
      </c>
      <c r="C26">
        <v>14958</v>
      </c>
    </row>
    <row r="27" spans="1:3" ht="12.75">
      <c r="A27">
        <v>26</v>
      </c>
      <c r="B27">
        <v>3190</v>
      </c>
      <c r="C27">
        <v>15778</v>
      </c>
    </row>
    <row r="28" spans="1:3" ht="12.75">
      <c r="A28">
        <v>27</v>
      </c>
      <c r="B28">
        <v>3240</v>
      </c>
      <c r="C28">
        <v>16598</v>
      </c>
    </row>
    <row r="29" spans="1:3" ht="12.75">
      <c r="A29">
        <v>28</v>
      </c>
      <c r="B29">
        <v>3290</v>
      </c>
      <c r="C29">
        <v>17418</v>
      </c>
    </row>
    <row r="30" spans="1:3" ht="12.75">
      <c r="A30">
        <v>29</v>
      </c>
      <c r="B30">
        <v>3340</v>
      </c>
      <c r="C30">
        <v>18238</v>
      </c>
    </row>
    <row r="31" spans="1:3" ht="12.75">
      <c r="A31">
        <v>30</v>
      </c>
      <c r="B31">
        <v>3390</v>
      </c>
      <c r="C31">
        <v>19058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Layout"/>
  <dimension ref="A4:H29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11.28125" style="0" customWidth="1"/>
    <col min="2" max="2" width="10.28125" style="0" bestFit="1" customWidth="1"/>
    <col min="3" max="5" width="5.7109375" style="0" customWidth="1"/>
    <col min="6" max="6" width="12.28125" style="0" bestFit="1" customWidth="1"/>
    <col min="7" max="7" width="8.8515625" style="0" customWidth="1"/>
  </cols>
  <sheetData>
    <row r="4" spans="1:2" ht="12.75">
      <c r="A4" t="s">
        <v>0</v>
      </c>
      <c r="B4" t="s">
        <v>1</v>
      </c>
    </row>
    <row r="5" spans="1:2" ht="12.75">
      <c r="A5" t="s">
        <v>2</v>
      </c>
      <c r="B5" t="s">
        <v>3</v>
      </c>
    </row>
    <row r="9" ht="12.75">
      <c r="A9" t="s">
        <v>4</v>
      </c>
    </row>
    <row r="10" spans="1:5" ht="12.75">
      <c r="A10" t="s">
        <v>5</v>
      </c>
      <c r="B10" t="s">
        <v>6</v>
      </c>
      <c r="C10" t="s">
        <v>7</v>
      </c>
      <c r="D10" t="s">
        <v>8</v>
      </c>
      <c r="E10" t="s">
        <v>9</v>
      </c>
    </row>
    <row r="11" spans="1:7" ht="12.75">
      <c r="A11" t="s">
        <v>10</v>
      </c>
      <c r="C11">
        <v>34</v>
      </c>
      <c r="D11">
        <v>87</v>
      </c>
      <c r="E11">
        <v>213</v>
      </c>
      <c r="F11">
        <f>ColorFromRGB(C11,D11,E11)</f>
        <v>13981474</v>
      </c>
      <c r="G11" s="5"/>
    </row>
    <row r="12" spans="1:7" ht="12.75">
      <c r="A12" t="s">
        <v>11</v>
      </c>
      <c r="C12">
        <v>56</v>
      </c>
      <c r="D12">
        <v>178</v>
      </c>
      <c r="E12">
        <v>27</v>
      </c>
      <c r="G12" s="24"/>
    </row>
    <row r="13" spans="1:7" ht="12.75">
      <c r="A13" t="s">
        <v>12</v>
      </c>
      <c r="C13">
        <v>164</v>
      </c>
      <c r="D13">
        <v>164</v>
      </c>
      <c r="E13">
        <v>164</v>
      </c>
      <c r="G13" s="3"/>
    </row>
    <row r="14" spans="1:7" ht="12.75">
      <c r="A14" t="s">
        <v>13</v>
      </c>
      <c r="C14">
        <v>255</v>
      </c>
      <c r="D14">
        <v>174</v>
      </c>
      <c r="E14">
        <v>0</v>
      </c>
      <c r="G14" s="2"/>
    </row>
    <row r="18" spans="3:8" ht="12.75">
      <c r="C18" s="1"/>
      <c r="D18" s="1"/>
      <c r="E18" s="1"/>
      <c r="F18" s="1"/>
      <c r="G18" s="1"/>
      <c r="H18" s="1"/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3:8" ht="12.75">
      <c r="C21" s="1"/>
      <c r="D21" s="1"/>
      <c r="E21" s="1"/>
      <c r="F21" s="1"/>
      <c r="G21" s="1"/>
      <c r="H21" s="1"/>
    </row>
    <row r="22" spans="3:8" ht="12.75">
      <c r="C22" s="1"/>
      <c r="D22" s="1"/>
      <c r="E22" s="1"/>
      <c r="F22" s="1"/>
      <c r="G22" s="1"/>
      <c r="H22" s="1"/>
    </row>
    <row r="23" spans="3:8" ht="12.75">
      <c r="C23" s="1"/>
      <c r="D23" s="1"/>
      <c r="E23" s="1"/>
      <c r="F23" s="1"/>
      <c r="G23" s="1"/>
      <c r="H23" s="1"/>
    </row>
    <row r="24" spans="3:8" ht="12.75">
      <c r="C24" s="1"/>
      <c r="D24" s="1"/>
      <c r="E24" s="1"/>
      <c r="F24" s="1"/>
      <c r="G24" s="1"/>
      <c r="H24" s="1"/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29" spans="3:8" ht="12.75">
      <c r="C29" s="1"/>
      <c r="D29" s="1"/>
      <c r="E29" s="1"/>
      <c r="F29" s="1"/>
      <c r="G29" s="1"/>
      <c r="H29" s="1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 x86</dc:creator>
  <cp:keywords/>
  <dc:description/>
  <cp:lastModifiedBy>Johan Söderström</cp:lastModifiedBy>
  <cp:lastPrinted>2013-06-18T04:19:00Z</cp:lastPrinted>
  <dcterms:created xsi:type="dcterms:W3CDTF">2013-05-15T11:30:35Z</dcterms:created>
  <dcterms:modified xsi:type="dcterms:W3CDTF">2014-06-19T13:16:41Z</dcterms:modified>
  <cp:category/>
  <cp:version/>
  <cp:contentType/>
  <cp:contentStatus/>
</cp:coreProperties>
</file>